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veled totals" sheetId="1" r:id="rId1"/>
    <sheet name="Scope" sheetId="2" r:id="rId2"/>
    <sheet name="Plugs" sheetId="3" r:id="rId3"/>
    <sheet name="Questions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5">
    <xf/>
    <xf fontId="1" applyFont="1"/>
    <xf numFmtId="164" applyNumberFormat="1"/>
    <xf numFmtId="164" fontId="1" applyNumberFormat="1" applyFont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16" customWidth="1"/>
    <col min="3" max="3" width="14" customWidth="1"/>
    <col min="4" max="4" width="16" customWidth="1"/>
    <col min="5" max="5" width="11" customWidth="1"/>
    <col min="6" max="6" width="13" customWidth="1"/>
    <col min="7" max="7" width="26" customWidth="1"/>
    <col min="8" max="8" width="60" customWidth="1"/>
  </cols>
  <sheetData>
    <row r="1">
      <c r="A1" t="inlineStr" s="1">
        <is>
          <t xml:space="preserve">Bidder</t>
        </is>
      </c>
      <c r="B1" t="inlineStr" s="1">
        <is>
          <t xml:space="preserve">Base bid</t>
        </is>
      </c>
      <c r="C1" t="inlineStr" s="1">
        <is>
          <t xml:space="preserve">Plugs</t>
        </is>
      </c>
      <c r="D1" t="inlineStr" s="1">
        <is>
          <t xml:space="preserve">Leveled total</t>
        </is>
      </c>
      <c r="E1" t="inlineStr" s="1">
        <is>
          <t xml:space="preserve">Open gaps</t>
        </is>
      </c>
      <c r="F1" t="inlineStr" s="1">
        <is>
          <t xml:space="preserve">Status</t>
        </is>
      </c>
      <c r="G1" t="inlineStr" s="1">
        <is>
          <t xml:space="preserve">Bid file</t>
        </is>
      </c>
      <c r="H1" t="inlineStr" s="1">
        <is>
          <t xml:space="preserve">Notes</t>
        </is>
      </c>
    </row>
    <row r="2">
      <c r="A2" t="inlineStr" s="4">
        <is>
          <t xml:space="preserve">Northgate Drywall &amp; Acoustics</t>
        </is>
      </c>
      <c r="B2" s="2">
        <v>752000</v>
      </c>
      <c r="C2" s="2">
        <f>SUMIFS(Plugs!$D:$D,Plugs!$A:$A,$A2,Plugs!$F:$F,"Yes")</f>
        <v>55800</v>
      </c>
      <c r="D2" s="3">
        <f>B2+C2</f>
        <v>807800</v>
      </c>
      <c r="E2">
        <f>COUNTIFS(Plugs!$A:$A,$A2)-COUNTIFS(Plugs!$A:$A,$A2,Plugs!$F:$F,"Yes",Plugs!$D:$D,"&lt;&gt;")</f>
        <v>1</v>
      </c>
      <c r="F2" t="str">
        <f>IF(E2=0,"Complete","Incomplete")</f>
        <v>Incomplete</v>
      </c>
      <c r="G2" t="inlineStr" s="4">
        <is>
          <t xml:space="preserve">input-bid-northgate.md</t>
        </is>
      </c>
      <c r="H2" t="inlineStr" s="4">
        <is>
          <t xml:space="preserve">Sales tax included. Valid 30 days.</t>
        </is>
      </c>
    </row>
    <row r="3">
      <c r="A3" t="inlineStr" s="4">
        <is>
          <t xml:space="preserve">Prairie Wall &amp; Ceiling Co.</t>
        </is>
      </c>
      <c r="B3" s="2">
        <v>803800</v>
      </c>
      <c r="C3" s="2">
        <f>SUMIFS(Plugs!$D:$D,Plugs!$A:$A,$A3,Plugs!$F:$F,"Yes")</f>
        <v>0</v>
      </c>
      <c r="D3" s="3">
        <f>B3+C3</f>
        <v>803800</v>
      </c>
      <c r="E3">
        <f>COUNTIFS(Plugs!$A:$A,$A3)-COUNTIFS(Plugs!$A:$A,$A3,Plugs!$F:$F,"Yes",Plugs!$D:$D,"&lt;&gt;")</f>
        <v>0</v>
      </c>
      <c r="F3" t="str">
        <f>IF(E3=0,"Complete","Incomplete")</f>
        <v>Complete</v>
      </c>
      <c r="G3" t="inlineStr" s="4">
        <is>
          <t xml:space="preserve">input-bid-prairie.md</t>
        </is>
      </c>
      <c r="H3" t="inlineStr" s="4">
        <is>
          <t xml:space="preserve">Straight time, five-day weeks.</t>
        </is>
      </c>
    </row>
    <row r="4">
      <c r="A4" t="inlineStr" s="4">
        <is>
          <t xml:space="preserve">Ridgeline Interiors</t>
        </is>
      </c>
      <c r="B4" s="2">
        <v>789500</v>
      </c>
      <c r="C4" s="2">
        <f>SUMIFS(Plugs!$D:$D,Plugs!$A:$A,$A4,Plugs!$F:$F,"Yes")</f>
        <v>32600</v>
      </c>
      <c r="D4" s="3">
        <f>B4+C4</f>
        <v>822100</v>
      </c>
      <c r="E4">
        <f>COUNTIFS(Plugs!$A:$A,$A4)-COUNTIFS(Plugs!$A:$A,$A4,Plugs!$F:$F,"Yes",Plugs!$D:$D,"&lt;&gt;")</f>
        <v>0</v>
      </c>
      <c r="F4" t="str">
        <f>IF(E4=0,"Complete","Incomplete")</f>
        <v>Complete</v>
      </c>
      <c r="G4" t="inlineStr" s="4">
        <is>
          <t xml:space="preserve">input-bid-ridgeline.md</t>
        </is>
      </c>
      <c r="H4" t="inlineStr" s="4">
        <is>
          <t xml:space="preserve">Revised August 22, 9:10 a.m. from $781,000 at bid time. Leveled on the revision at the estimator's direction.</t>
        </is>
      </c>
    </row>
    <row r="5"/>
    <row r="6">
      <c r="A6" t="inlineStr" s="1">
        <is>
          <t xml:space="preserve">Lowest</t>
        </is>
      </c>
      <c r="B6" t="inlineStr" s="1">
        <is>
          <t xml:space="preserve">Bidder</t>
        </is>
      </c>
      <c r="D6" t="inlineStr" s="1">
        <is>
          <t xml:space="preserve">Amount</t>
        </is>
      </c>
    </row>
    <row r="7">
      <c r="A7" t="inlineStr" s="4">
        <is>
          <t xml:space="preserve">Base bid</t>
        </is>
      </c>
      <c r="B7" t="str">
        <f>INDEX($A$2:$A$4,MATCH(MIN($B$2:$B$4),$B$2:$B$4,0))</f>
        <v>Northgate Drywall &amp; Acoustics</v>
      </c>
      <c r="D7" s="2">
        <f>MIN($B$2:$B$4)</f>
        <v>752000</v>
      </c>
    </row>
    <row r="8">
      <c r="A8" t="inlineStr" s="4">
        <is>
          <t xml:space="preserve">Complete leveled total</t>
        </is>
      </c>
      <c r="B8" t="str" s="1">
        <f>IF(COUNTIF($E$2:$E$4,0)=0,"None complete",INDEX($A$2:$A$4,MATCH(1,INDEX(($D$2:$D$4=_xlfn.MINIFS($D$2:$D$4,$E$2:$E$4,0))*($E$2:$E$4=0),0),0)))</f>
        <v>Prairie Wall &amp; Ceiling Co.</v>
      </c>
      <c r="D8" s="3">
        <f>IF(COUNTIF($E$2:$E$4,0)=0,"",_xlfn.MINIFS($D$2:$D$4,$E$2:$E$4,0))</f>
        <v>803800</v>
      </c>
    </row>
    <row r="9"/>
    <row r="10">
      <c r="A10" t="inlineStr" s="4">
        <is>
          <t xml:space="preserve">Leveled total = base bid + plugs marked Carry "Yes" on the Plugs sheet. A bid is complete when every gap carries a plug. Suggested plugs are the highest price another bidder itemized for the same line; change the amount, or set Carry to "No", on the Plugs sheet. As of 2026-08-22. This is a comparison, not an award recommendation.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34" customWidth="1"/>
    <col min="3" max="3" width="34" customWidth="1"/>
    <col min="4" max="4" width="34" customWidth="1"/>
  </cols>
  <sheetData>
    <row r="1">
      <c r="A1" t="inlineStr" s="1">
        <is>
          <t xml:space="preserve">Scope</t>
        </is>
      </c>
      <c r="B1" t="inlineStr" s="1">
        <is>
          <t xml:space="preserve">Northgate Drywall &amp; Acoustics</t>
        </is>
      </c>
      <c r="C1" t="inlineStr" s="1">
        <is>
          <t xml:space="preserve">Prairie Wall &amp; Ceiling Co.</t>
        </is>
      </c>
      <c r="D1" t="inlineStr" s="1">
        <is>
          <t xml:space="preserve">Ridgeline Interiors</t>
        </is>
      </c>
    </row>
    <row r="2">
      <c r="A2" t="inlineStr" s="4">
        <is>
          <t xml:space="preserve">Metal stud framing</t>
        </is>
      </c>
      <c r="B2" t="inlineStr" s="4">
        <is>
          <t xml:space="preserve">Included</t>
        </is>
      </c>
      <c r="C2" t="inlineStr" s="4">
        <is>
          <t xml:space="preserve">Included $312,000</t>
        </is>
      </c>
      <c r="D2" t="inlineStr" s="4">
        <is>
          <t xml:space="preserve">Included</t>
        </is>
      </c>
    </row>
    <row r="3">
      <c r="A3" t="inlineStr" s="4">
        <is>
          <t xml:space="preserve">Gypsum board, Level 4 finish</t>
        </is>
      </c>
      <c r="B3" t="inlineStr" s="4">
        <is>
          <t xml:space="preserve">Included</t>
        </is>
      </c>
      <c r="C3" t="inlineStr" s="4">
        <is>
          <t xml:space="preserve">Included $326,200</t>
        </is>
      </c>
      <c r="D3" t="inlineStr" s="4">
        <is>
          <t xml:space="preserve">Included</t>
        </is>
      </c>
    </row>
    <row r="4">
      <c r="A4" t="inlineStr" s="4">
        <is>
          <t xml:space="preserve">Level 5 finish at lobby (Addendum 2)</t>
        </is>
      </c>
      <c r="B4" t="inlineStr" s="4">
        <is>
          <t xml:space="preserve">Not mentioned</t>
        </is>
      </c>
      <c r="C4" t="inlineStr" s="4">
        <is>
          <t xml:space="preserve">Included $14,600</t>
        </is>
      </c>
      <c r="D4" t="inlineStr" s="4">
        <is>
          <t xml:space="preserve">Included</t>
        </is>
      </c>
    </row>
    <row r="5">
      <c r="A5" t="inlineStr" s="4">
        <is>
          <t xml:space="preserve">Shaft wall</t>
        </is>
      </c>
      <c r="B5" t="inlineStr" s="4">
        <is>
          <t xml:space="preserve">Included</t>
        </is>
      </c>
      <c r="C5" t="inlineStr" s="4">
        <is>
          <t xml:space="preserve">Included $58,300</t>
        </is>
      </c>
      <c r="D5" t="inlineStr" s="4">
        <is>
          <t xml:space="preserve">Included</t>
        </is>
      </c>
    </row>
    <row r="6">
      <c r="A6" t="inlineStr" s="4">
        <is>
          <t xml:space="preserve">Sound attenuation batts</t>
        </is>
      </c>
      <c r="B6" t="inlineStr" s="4">
        <is>
          <t xml:space="preserve">Included</t>
        </is>
      </c>
      <c r="C6" t="inlineStr" s="4">
        <is>
          <t xml:space="preserve">Included $22,800</t>
        </is>
      </c>
      <c r="D6" t="inlineStr" s="4">
        <is>
          <t xml:space="preserve">Excluded: "Excludes insulation"</t>
        </is>
      </c>
    </row>
    <row r="7">
      <c r="A7" t="inlineStr" s="4">
        <is>
          <t xml:space="preserve">In-wall blocking</t>
        </is>
      </c>
      <c r="B7" t="inlineStr" s="4">
        <is>
          <t xml:space="preserve">Included</t>
        </is>
      </c>
      <c r="C7" t="inlineStr" s="4">
        <is>
          <t xml:space="preserve">Included $18,900</t>
        </is>
      </c>
      <c r="D7" t="inlineStr" s="4">
        <is>
          <t xml:space="preserve">Included</t>
        </is>
      </c>
    </row>
    <row r="8">
      <c r="A8" t="inlineStr" s="4">
        <is>
          <t xml:space="preserve">Exterior glass-mat sheathing</t>
        </is>
      </c>
      <c r="B8" t="inlineStr" s="4">
        <is>
          <t xml:space="preserve">Excluded: "Exterior sheathing by others."</t>
        </is>
      </c>
      <c r="C8" t="inlineStr" s="4">
        <is>
          <t xml:space="preserve">Included $41,200</t>
        </is>
      </c>
      <c r="D8" t="inlineStr" s="4">
        <is>
          <t xml:space="preserve">Included</t>
        </is>
      </c>
    </row>
    <row r="9">
      <c r="A9" t="inlineStr" s="4">
        <is>
          <t xml:space="preserve">Firestopping at this trade's penetrations</t>
        </is>
      </c>
      <c r="B9" t="inlineStr" s="4">
        <is>
          <t xml:space="preserve">Unclear: "Fire caulking at head-of-wall joints per UL details."</t>
        </is>
      </c>
      <c r="C9" t="inlineStr" s="4">
        <is>
          <t xml:space="preserve">Included $9,800</t>
        </is>
      </c>
      <c r="D9" t="inlineStr" s="4">
        <is>
          <t xml:space="preserve">Excluded: "Excludes insulation and firestopping."</t>
        </is>
      </c>
    </row>
    <row r="10">
      <c r="A10" t="inlineStr" s="1">
        <is>
          <t xml:space="preserve">Addenda</t>
        </is>
      </c>
      <c r="B10" t="inlineStr" s="4">
        <is>
          <t xml:space="preserve">1 (missing 2)</t>
        </is>
      </c>
      <c r="C10" t="inlineStr" s="4">
        <is>
          <t xml:space="preserve">1, 2</t>
        </is>
      </c>
      <c r="D10" t="inlineStr" s="4">
        <is>
          <t xml:space="preserve">1, 2</t>
        </is>
      </c>
    </row>
    <row r="11">
      <c r="A11" t="inlineStr" s="1">
        <is>
          <t xml:space="preserve">Base bid</t>
        </is>
      </c>
      <c r="B11" s="2">
        <v>752000</v>
      </c>
      <c r="C11" s="2">
        <v>803800</v>
      </c>
      <c r="D11" s="2">
        <v>789500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36" customWidth="1"/>
    <col min="3" max="3" width="50" customWidth="1"/>
    <col min="4" max="4" width="14" customWidth="1"/>
    <col min="5" max="5" width="56" customWidth="1"/>
    <col min="6" max="6" width="14" customWidth="1"/>
  </cols>
  <sheetData>
    <row r="1">
      <c r="A1" t="inlineStr" s="1">
        <is>
          <t xml:space="preserve">Bidder</t>
        </is>
      </c>
      <c r="B1" t="inlineStr" s="1">
        <is>
          <t xml:space="preserve">Scope</t>
        </is>
      </c>
      <c r="C1" t="inlineStr" s="1">
        <is>
          <t xml:space="preserve">Bid says</t>
        </is>
      </c>
      <c r="D1" t="inlineStr" s="1">
        <is>
          <t xml:space="preserve">Plug</t>
        </is>
      </c>
      <c r="E1" t="inlineStr" s="1">
        <is>
          <t xml:space="preserve">Source</t>
        </is>
      </c>
      <c r="F1" t="inlineStr" s="1">
        <is>
          <t xml:space="preserve">Carry (Yes/No)</t>
        </is>
      </c>
    </row>
    <row r="2">
      <c r="A2" t="inlineStr" s="4">
        <is>
          <t xml:space="preserve">Northgate Drywall &amp; Acoustics</t>
        </is>
      </c>
      <c r="B2" t="inlineStr" s="4">
        <is>
          <t xml:space="preserve">Level 5 finish at lobby (Addendum 2)</t>
        </is>
      </c>
      <c r="C2" t="inlineStr" s="4">
        <is>
          <t xml:space="preserve">Not mentioned</t>
        </is>
      </c>
      <c r="D2" s="2">
        <v>14600</v>
      </c>
      <c r="E2" t="inlineStr" s="4">
        <is>
          <t xml:space="preserve">Suggested: Prairie Wall &amp; Ceiling Co. itemized $14,600 for this line</t>
        </is>
      </c>
      <c r="F2" t="inlineStr" s="4">
        <is>
          <t xml:space="preserve">Yes</t>
        </is>
      </c>
    </row>
    <row r="3">
      <c r="A3" t="inlineStr" s="4">
        <is>
          <t xml:space="preserve">Northgate Drywall &amp; Acoustics</t>
        </is>
      </c>
      <c r="B3" t="inlineStr" s="4">
        <is>
          <t xml:space="preserve">Exterior glass-mat sheathing</t>
        </is>
      </c>
      <c r="C3" t="inlineStr" s="4">
        <is>
          <t xml:space="preserve">Excluded: "Exterior sheathing by others."</t>
        </is>
      </c>
      <c r="D3" s="2">
        <v>41200</v>
      </c>
      <c r="E3" t="inlineStr" s="4">
        <is>
          <t xml:space="preserve">Suggested: Prairie Wall &amp; Ceiling Co. itemized $41,200 for this line</t>
        </is>
      </c>
      <c r="F3" t="inlineStr" s="4">
        <is>
          <t xml:space="preserve">Yes</t>
        </is>
      </c>
    </row>
    <row r="4">
      <c r="A4" t="inlineStr" s="4">
        <is>
          <t xml:space="preserve">Northgate Drywall &amp; Acoustics</t>
        </is>
      </c>
      <c r="B4" t="inlineStr" s="4">
        <is>
          <t xml:space="preserve">Firestopping at this trade's penetrations</t>
        </is>
      </c>
      <c r="C4" t="inlineStr" s="4">
        <is>
          <t xml:space="preserve">Unclear: "Fire caulking at head-of-wall joints per UL details."</t>
        </is>
      </c>
      <c r="E4" t="inlineStr" s="4">
        <is>
          <t xml:space="preserve">Open: ask the bidder what the wording covers</t>
        </is>
      </c>
      <c r="F4" t="inlineStr" s="4">
        <is>
          <t xml:space="preserve">No</t>
        </is>
      </c>
    </row>
    <row r="5">
      <c r="A5" t="inlineStr" s="4">
        <is>
          <t xml:space="preserve">Ridgeline Interiors</t>
        </is>
      </c>
      <c r="B5" t="inlineStr" s="4">
        <is>
          <t xml:space="preserve">Sound attenuation batts</t>
        </is>
      </c>
      <c r="C5" t="inlineStr" s="4">
        <is>
          <t xml:space="preserve">Excluded: "Excludes insulation"</t>
        </is>
      </c>
      <c r="D5" s="2">
        <v>22800</v>
      </c>
      <c r="E5" t="inlineStr" s="4">
        <is>
          <t xml:space="preserve">Suggested: Prairie Wall &amp; Ceiling Co. itemized $22,800 for this line</t>
        </is>
      </c>
      <c r="F5" t="inlineStr" s="4">
        <is>
          <t xml:space="preserve">Yes</t>
        </is>
      </c>
    </row>
    <row r="6">
      <c r="A6" t="inlineStr" s="4">
        <is>
          <t xml:space="preserve">Ridgeline Interiors</t>
        </is>
      </c>
      <c r="B6" t="inlineStr" s="4">
        <is>
          <t xml:space="preserve">Firestopping at this trade's penetrations</t>
        </is>
      </c>
      <c r="C6" t="inlineStr" s="4">
        <is>
          <t xml:space="preserve">Excluded: "Excludes insulation and firestopping."</t>
        </is>
      </c>
      <c r="D6" s="2">
        <v>9800</v>
      </c>
      <c r="E6" t="inlineStr" s="4">
        <is>
          <t xml:space="preserve">Suggested: Prairie Wall &amp; Ceiling Co. itemized $9,800 for this line</t>
        </is>
      </c>
      <c r="F6" t="inlineStr" s="4">
        <is>
          <t xml:space="preserve">Yes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>
      <c r="A1" t="inlineStr" s="1">
        <is>
          <t xml:space="preserve">Bidder</t>
        </is>
      </c>
      <c r="B1" t="inlineStr" s="1">
        <is>
          <t xml:space="preserve">Question</t>
        </is>
      </c>
    </row>
    <row r="2">
      <c r="A2" t="inlineStr" s="4">
        <is>
          <t xml:space="preserve">Northgate Drywall &amp; Acoustics</t>
        </is>
      </c>
      <c r="B2" t="inlineStr" s="4">
        <is>
          <t xml:space="preserve">Your bid acknowledges Addendum 1. Confirm you received Addendum 2 and that your price covers it.</t>
        </is>
      </c>
    </row>
    <row r="3">
      <c r="A3" t="inlineStr" s="4">
        <is>
          <t xml:space="preserve">Northgate Drywall &amp; Acoustics</t>
        </is>
      </c>
      <c r="B3" t="inlineStr" s="4">
        <is>
          <t xml:space="preserve">Your bid doesn't mention level 5 finish at lobby (Addendum 2). Is it in your base bid? If not, what would you add?</t>
        </is>
      </c>
    </row>
    <row r="4">
      <c r="A4" t="inlineStr" s="4">
        <is>
          <t xml:space="preserve">Northgate Drywall &amp; Acoustics</t>
        </is>
      </c>
      <c r="B4" t="inlineStr" s="4">
        <is>
          <t xml:space="preserve">Your bid says "Exterior sheathing by others." Confirm your bid excludes exterior glass-mat sheathing, or give us an add price.</t>
        </is>
      </c>
    </row>
    <row r="5">
      <c r="A5" t="inlineStr" s="4">
        <is>
          <t xml:space="preserve">Northgate Drywall &amp; Acoustics</t>
        </is>
      </c>
      <c r="B5" t="inlineStr" s="4">
        <is>
          <t xml:space="preserve">Your bid says "Fire caulking at head-of-wall joints per UL details." Does your base bid include firestopping at this trade's penetrations?</t>
        </is>
      </c>
    </row>
    <row r="6">
      <c r="A6" t="inlineStr" s="4">
        <is>
          <t xml:space="preserve">Ridgeline Interiors</t>
        </is>
      </c>
      <c r="B6" t="inlineStr" s="4">
        <is>
          <t xml:space="preserve">Your bid says "Excludes insulation". Confirm your bid excludes sound attenuation batts, or give us an add price.</t>
        </is>
      </c>
    </row>
    <row r="7">
      <c r="A7" t="inlineStr" s="4">
        <is>
          <t xml:space="preserve">Ridgeline Interiors</t>
        </is>
      </c>
      <c r="B7" t="inlineStr" s="4">
        <is>
          <t xml:space="preserve">Your bid says "Excludes insulation and firestopping." Confirm your bid excludes firestopping at this trade's penetrations, or give us an add price.</t>
        </is>
      </c>
    </row>
    <row r="8">
      <c r="A8" t="inlineStr" s="4">
        <is>
          <t xml:space="preserve">Ridgeline Interiors</t>
        </is>
      </c>
      <c r="B8" t="inlineStr" s="4">
        <is>
          <t xml:space="preserve">Your revised number came in the morning after bids closed. What changed from the $781,000 you sent at 1:52 p.m.?</t>
        </is>
      </c>
    </row>
  </sheetData>
</worksheet>
</file>